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2119\Desktop\website 31.03.2025\"/>
    </mc:Choice>
  </mc:AlternateContent>
  <xr:revisionPtr revIDLastSave="0" documentId="8_{D120D92C-C892-4ABB-90F9-64B8EC6B01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nking Outlet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D39" i="1"/>
  <c r="D60" i="1" s="1"/>
  <c r="E39" i="1"/>
  <c r="C39" i="1"/>
  <c r="C60" i="1" s="1"/>
  <c r="F60" i="1"/>
  <c r="F57" i="1"/>
  <c r="F58" i="1"/>
  <c r="F59" i="1"/>
  <c r="F56" i="1"/>
  <c r="F55" i="1"/>
  <c r="F48" i="1"/>
  <c r="F49" i="1"/>
  <c r="F50" i="1"/>
  <c r="F51" i="1"/>
  <c r="F52" i="1"/>
  <c r="F53" i="1"/>
  <c r="F54" i="1"/>
  <c r="F47" i="1"/>
  <c r="F46" i="1"/>
  <c r="F44" i="1"/>
  <c r="F45" i="1"/>
  <c r="F43" i="1"/>
  <c r="F42" i="1"/>
  <c r="F41" i="1"/>
  <c r="F40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5" i="1"/>
  <c r="E59" i="1"/>
  <c r="E57" i="1"/>
  <c r="E58" i="1"/>
  <c r="E56" i="1"/>
  <c r="E48" i="1"/>
  <c r="E49" i="1"/>
  <c r="E50" i="1"/>
  <c r="E51" i="1"/>
  <c r="E52" i="1"/>
  <c r="E53" i="1"/>
  <c r="E55" i="1" s="1"/>
  <c r="E54" i="1"/>
  <c r="E47" i="1"/>
  <c r="E44" i="1"/>
  <c r="E45" i="1"/>
  <c r="E43" i="1"/>
  <c r="E41" i="1"/>
  <c r="E4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5" i="1"/>
  <c r="D59" i="1"/>
  <c r="C59" i="1"/>
  <c r="D55" i="1"/>
  <c r="C55" i="1"/>
  <c r="D46" i="1"/>
  <c r="C46" i="1"/>
  <c r="D42" i="1"/>
  <c r="C42" i="1"/>
  <c r="E46" i="1" l="1"/>
  <c r="E42" i="1"/>
  <c r="E60" i="1" l="1"/>
</calcChain>
</file>

<file path=xl/sharedStrings.xml><?xml version="1.0" encoding="utf-8"?>
<sst xmlns="http://schemas.openxmlformats.org/spreadsheetml/2006/main" count="66" uniqueCount="66">
  <si>
    <t>SR.</t>
  </si>
  <si>
    <t>CANARA BANK</t>
  </si>
  <si>
    <t>STATE BANK OF INDIA</t>
  </si>
  <si>
    <t>UNION BANK OF INDIA</t>
  </si>
  <si>
    <t>BANK OF BARODA</t>
  </si>
  <si>
    <t>BANK OF INDIA</t>
  </si>
  <si>
    <t>BANK OF MAHARASHTRA</t>
  </si>
  <si>
    <t>CENTRAL BANK OF INDIA</t>
  </si>
  <si>
    <t>INDIAN BANK</t>
  </si>
  <si>
    <t>INDIAN OVERSEAS BANK</t>
  </si>
  <si>
    <t>PUNJAB NATIONAL BANK</t>
  </si>
  <si>
    <t>PUNJAB AND SIND BANK</t>
  </si>
  <si>
    <t>UCO BANK</t>
  </si>
  <si>
    <t>IDBI BANK</t>
  </si>
  <si>
    <t>KARNATAKA BANK</t>
  </si>
  <si>
    <t>KOTAK MAHINDRA BANK</t>
  </si>
  <si>
    <t>CSB BANK LIMITED</t>
  </si>
  <si>
    <t>CITY UNION BANK</t>
  </si>
  <si>
    <t>DHANLAXMI BANK</t>
  </si>
  <si>
    <t>FEDERAL BANK</t>
  </si>
  <si>
    <t>J &amp; K BANK</t>
  </si>
  <si>
    <t>KARUR VYSYA BANK</t>
  </si>
  <si>
    <t>DBS BANK INDIA (E-LVB)</t>
  </si>
  <si>
    <t>RBL BANK</t>
  </si>
  <si>
    <t>SOUTH INDIAN BANK</t>
  </si>
  <si>
    <t>TAMILNAD MERCANTILE BANK</t>
  </si>
  <si>
    <t>INDUSIND BANK</t>
  </si>
  <si>
    <t>HDFC BANK</t>
  </si>
  <si>
    <t>AXIS BANK</t>
  </si>
  <si>
    <t>ICICI BANK</t>
  </si>
  <si>
    <t>YES BANK</t>
  </si>
  <si>
    <t>BANDHAN BANK</t>
  </si>
  <si>
    <t>DCB BANK</t>
  </si>
  <si>
    <t>IDFC FIRST BANK</t>
  </si>
  <si>
    <t>KBS LOCAL AREA BANK</t>
  </si>
  <si>
    <t>KARNATAKA GRAMEENA BANK</t>
  </si>
  <si>
    <t>KARNATAKA VIKAS GRAMEENA BANK</t>
  </si>
  <si>
    <t>KSCARD BK.LTD</t>
  </si>
  <si>
    <t xml:space="preserve">K.S.COOP APEX BANK LTD </t>
  </si>
  <si>
    <t>KSFC</t>
  </si>
  <si>
    <t>EQUITAS SMALL FIN. BANK</t>
  </si>
  <si>
    <t>UJJIVAN SMALL FIN. BANK</t>
  </si>
  <si>
    <t>SURYODAY SMALL FIN. BANK</t>
  </si>
  <si>
    <t>ESAF SMALL FIN. BANK</t>
  </si>
  <si>
    <t>JANA SMALL FIN. BANK</t>
  </si>
  <si>
    <t>AU SMALL FIN.BANK</t>
  </si>
  <si>
    <t>UTKARSH SMALL FIN. BANK</t>
  </si>
  <si>
    <t>SHIVALIK SMALL FINANCE BANK</t>
  </si>
  <si>
    <t>INDIA POST PAYMENTS BANK</t>
  </si>
  <si>
    <t>AIRTEL PAYMENTS BANK</t>
  </si>
  <si>
    <t>FINO PAYMENTS BANK</t>
  </si>
  <si>
    <t xml:space="preserve"> Banking Network-Summary</t>
  </si>
  <si>
    <t>Quarter ended - 31.12.2024</t>
  </si>
  <si>
    <t>BANK NAME</t>
  </si>
  <si>
    <t>MODES OF BANKING SERVICES</t>
  </si>
  <si>
    <t>TOTAL</t>
  </si>
  <si>
    <t xml:space="preserve">Remarks </t>
  </si>
  <si>
    <t>Branch</t>
  </si>
  <si>
    <t>BC</t>
  </si>
  <si>
    <t>Other Modes</t>
  </si>
  <si>
    <t xml:space="preserve">Comm.Banks-Sub Total </t>
  </si>
  <si>
    <t xml:space="preserve"> RRBs Sub Total </t>
  </si>
  <si>
    <t xml:space="preserve">Co-Operative banks Sub-Total </t>
  </si>
  <si>
    <t>Small Finance Bank Sub-Total</t>
  </si>
  <si>
    <t xml:space="preserve">Payments bank Sub Total </t>
  </si>
  <si>
    <t xml:space="preserve">All Banks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</si>
</sst>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6" fillId="0" borderId="2" xfId="0" applyFont="1" applyBorder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2119/Downloads/Rpt_KARNATAKA_ATMDetail-Fy_2024%20-25_December_202504221327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M"/>
    </sheetNames>
    <sheetDataSet>
      <sheetData sheetId="0">
        <row r="9">
          <cell r="B9" t="str">
            <v>CANARA BANK</v>
          </cell>
          <cell r="C9">
            <v>600</v>
          </cell>
          <cell r="D9">
            <v>407</v>
          </cell>
          <cell r="E9">
            <v>1528</v>
          </cell>
          <cell r="F9">
            <v>2535</v>
          </cell>
        </row>
        <row r="10">
          <cell r="B10" t="str">
            <v>STATE BANK OF INDIA</v>
          </cell>
          <cell r="C10">
            <v>404</v>
          </cell>
          <cell r="D10">
            <v>945</v>
          </cell>
          <cell r="E10">
            <v>3064</v>
          </cell>
          <cell r="F10">
            <v>4413</v>
          </cell>
        </row>
        <row r="11">
          <cell r="B11" t="str">
            <v>UNION BANK OF INDIA</v>
          </cell>
          <cell r="C11">
            <v>211</v>
          </cell>
          <cell r="D11">
            <v>199</v>
          </cell>
          <cell r="E11">
            <v>453</v>
          </cell>
          <cell r="F11">
            <v>863</v>
          </cell>
        </row>
        <row r="12">
          <cell r="B12" t="str">
            <v>BANK OF BARODA</v>
          </cell>
          <cell r="C12">
            <v>267</v>
          </cell>
          <cell r="D12">
            <v>265</v>
          </cell>
          <cell r="E12">
            <v>688</v>
          </cell>
          <cell r="F12">
            <v>1220</v>
          </cell>
        </row>
        <row r="13">
          <cell r="B13" t="str">
            <v>Total of Major Banks</v>
          </cell>
          <cell r="C13">
            <v>1482</v>
          </cell>
          <cell r="D13">
            <v>1816</v>
          </cell>
          <cell r="E13">
            <v>5733</v>
          </cell>
          <cell r="F13">
            <v>9031</v>
          </cell>
        </row>
        <row r="14">
          <cell r="B14" t="str">
            <v>Other Nationalised Banks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</row>
        <row r="15">
          <cell r="B15" t="str">
            <v>BANK OF INDIA</v>
          </cell>
          <cell r="C15">
            <v>17</v>
          </cell>
          <cell r="D15">
            <v>22</v>
          </cell>
          <cell r="E15">
            <v>85</v>
          </cell>
          <cell r="F15">
            <v>124</v>
          </cell>
        </row>
        <row r="16">
          <cell r="B16" t="str">
            <v>BANK OF MAHARASHTRA</v>
          </cell>
          <cell r="C16">
            <v>9</v>
          </cell>
          <cell r="D16">
            <v>17</v>
          </cell>
          <cell r="E16">
            <v>53</v>
          </cell>
          <cell r="F16">
            <v>79</v>
          </cell>
        </row>
        <row r="17">
          <cell r="B17" t="str">
            <v>CENTRAL BANK OF INDIA</v>
          </cell>
          <cell r="C17">
            <v>7</v>
          </cell>
          <cell r="D17">
            <v>34</v>
          </cell>
          <cell r="E17">
            <v>98</v>
          </cell>
          <cell r="F17">
            <v>139</v>
          </cell>
        </row>
        <row r="18">
          <cell r="B18" t="str">
            <v>INDIAN BANK</v>
          </cell>
          <cell r="C18">
            <v>12</v>
          </cell>
          <cell r="D18">
            <v>30</v>
          </cell>
          <cell r="E18">
            <v>130</v>
          </cell>
          <cell r="F18">
            <v>172</v>
          </cell>
        </row>
        <row r="19">
          <cell r="B19" t="str">
            <v>INDIAN OVERSEAS BANK</v>
          </cell>
          <cell r="C19">
            <v>51</v>
          </cell>
          <cell r="D19">
            <v>60</v>
          </cell>
          <cell r="E19">
            <v>84</v>
          </cell>
          <cell r="F19">
            <v>195</v>
          </cell>
        </row>
        <row r="20">
          <cell r="B20" t="str">
            <v>PUNJAB NATIONAL BANK</v>
          </cell>
          <cell r="C20">
            <v>9</v>
          </cell>
          <cell r="D20">
            <v>20</v>
          </cell>
          <cell r="E20">
            <v>113</v>
          </cell>
          <cell r="F20">
            <v>142</v>
          </cell>
        </row>
        <row r="21">
          <cell r="B21" t="str">
            <v>PUNJAB AND SIND BANK</v>
          </cell>
          <cell r="C21">
            <v>0</v>
          </cell>
          <cell r="D21">
            <v>1</v>
          </cell>
          <cell r="E21">
            <v>10</v>
          </cell>
          <cell r="F21">
            <v>11</v>
          </cell>
        </row>
        <row r="22">
          <cell r="B22" t="str">
            <v>UCO BANK</v>
          </cell>
          <cell r="C22">
            <v>8</v>
          </cell>
          <cell r="D22">
            <v>9</v>
          </cell>
          <cell r="E22">
            <v>48</v>
          </cell>
          <cell r="F22">
            <v>65</v>
          </cell>
        </row>
        <row r="23">
          <cell r="B23" t="str">
            <v>Total of Other Nationalised Banks</v>
          </cell>
          <cell r="C23">
            <v>113</v>
          </cell>
          <cell r="D23">
            <v>193</v>
          </cell>
          <cell r="E23">
            <v>621</v>
          </cell>
          <cell r="F23">
            <v>927</v>
          </cell>
        </row>
        <row r="24">
          <cell r="B24" t="str">
            <v>Other Comm.Banks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</row>
        <row r="25">
          <cell r="B25" t="str">
            <v>IDBI BANK</v>
          </cell>
          <cell r="C25">
            <v>8</v>
          </cell>
          <cell r="D25">
            <v>36</v>
          </cell>
          <cell r="E25">
            <v>110</v>
          </cell>
          <cell r="F25">
            <v>154</v>
          </cell>
        </row>
        <row r="26">
          <cell r="B26" t="str">
            <v>KARNATAKA BANK</v>
          </cell>
          <cell r="C26">
            <v>158</v>
          </cell>
          <cell r="D26">
            <v>395</v>
          </cell>
          <cell r="E26">
            <v>581</v>
          </cell>
          <cell r="F26">
            <v>1134</v>
          </cell>
        </row>
        <row r="27">
          <cell r="B27" t="str">
            <v>KOTAK MAHINDRA BANK</v>
          </cell>
          <cell r="C27">
            <v>22</v>
          </cell>
          <cell r="D27">
            <v>25</v>
          </cell>
          <cell r="E27">
            <v>275</v>
          </cell>
          <cell r="F27">
            <v>322</v>
          </cell>
        </row>
        <row r="28">
          <cell r="B28" t="str">
            <v>CSB BANK LIMITED</v>
          </cell>
          <cell r="C28">
            <v>0</v>
          </cell>
          <cell r="D28">
            <v>7</v>
          </cell>
          <cell r="E28">
            <v>38</v>
          </cell>
          <cell r="F28">
            <v>45</v>
          </cell>
        </row>
        <row r="29">
          <cell r="B29" t="str">
            <v>CITY UNION BANK</v>
          </cell>
          <cell r="C29">
            <v>0</v>
          </cell>
          <cell r="D29">
            <v>51</v>
          </cell>
          <cell r="E29">
            <v>20</v>
          </cell>
          <cell r="F29">
            <v>71</v>
          </cell>
        </row>
        <row r="30">
          <cell r="B30" t="str">
            <v>DHANLAXMI BANK</v>
          </cell>
          <cell r="C30">
            <v>0</v>
          </cell>
          <cell r="D30">
            <v>0</v>
          </cell>
          <cell r="E30">
            <v>15</v>
          </cell>
          <cell r="F30">
            <v>15</v>
          </cell>
        </row>
        <row r="31">
          <cell r="B31" t="str">
            <v>FEDERAL BANK</v>
          </cell>
          <cell r="C31">
            <v>21</v>
          </cell>
          <cell r="D31">
            <v>31</v>
          </cell>
          <cell r="E31">
            <v>60</v>
          </cell>
          <cell r="F31">
            <v>112</v>
          </cell>
        </row>
        <row r="32">
          <cell r="B32" t="str">
            <v>J &amp; K BANK</v>
          </cell>
          <cell r="C32">
            <v>0</v>
          </cell>
          <cell r="D32">
            <v>0</v>
          </cell>
          <cell r="E32">
            <v>5</v>
          </cell>
          <cell r="F32">
            <v>5</v>
          </cell>
        </row>
        <row r="33">
          <cell r="B33" t="str">
            <v>KARUR VYSYA BANK</v>
          </cell>
          <cell r="C33">
            <v>4</v>
          </cell>
          <cell r="D33">
            <v>27</v>
          </cell>
          <cell r="E33">
            <v>66</v>
          </cell>
          <cell r="F33">
            <v>97</v>
          </cell>
        </row>
        <row r="34">
          <cell r="B34" t="str">
            <v>DBS BANK INDIA (E-LVB)</v>
          </cell>
          <cell r="C34">
            <v>5</v>
          </cell>
          <cell r="D34">
            <v>10</v>
          </cell>
          <cell r="E34">
            <v>54</v>
          </cell>
          <cell r="F34">
            <v>69</v>
          </cell>
        </row>
        <row r="35">
          <cell r="B35" t="str">
            <v>RBL BANK</v>
          </cell>
          <cell r="C35">
            <v>0</v>
          </cell>
          <cell r="D35">
            <v>9</v>
          </cell>
          <cell r="E35">
            <v>33</v>
          </cell>
          <cell r="F35">
            <v>42</v>
          </cell>
        </row>
        <row r="36">
          <cell r="B36" t="str">
            <v>SOUTH INDIAN BANK</v>
          </cell>
          <cell r="C36">
            <v>7</v>
          </cell>
          <cell r="D36">
            <v>5</v>
          </cell>
          <cell r="E36">
            <v>59</v>
          </cell>
          <cell r="F36">
            <v>71</v>
          </cell>
        </row>
        <row r="37">
          <cell r="B37" t="str">
            <v>TAMILNAD MERCANTILE BANK</v>
          </cell>
          <cell r="C37">
            <v>0</v>
          </cell>
          <cell r="D37">
            <v>13</v>
          </cell>
          <cell r="E37">
            <v>17</v>
          </cell>
          <cell r="F37">
            <v>30</v>
          </cell>
        </row>
        <row r="38">
          <cell r="B38" t="str">
            <v>INDUSIND BANK</v>
          </cell>
          <cell r="C38">
            <v>1</v>
          </cell>
          <cell r="D38">
            <v>8</v>
          </cell>
          <cell r="E38">
            <v>170</v>
          </cell>
          <cell r="F38">
            <v>179</v>
          </cell>
        </row>
        <row r="39">
          <cell r="B39" t="str">
            <v>HDFC BANK</v>
          </cell>
          <cell r="C39">
            <v>48</v>
          </cell>
          <cell r="D39">
            <v>211</v>
          </cell>
          <cell r="E39">
            <v>931</v>
          </cell>
          <cell r="F39">
            <v>1190</v>
          </cell>
        </row>
        <row r="40">
          <cell r="B40" t="str">
            <v>AXIS BANK</v>
          </cell>
          <cell r="C40">
            <v>116</v>
          </cell>
          <cell r="D40">
            <v>265</v>
          </cell>
          <cell r="E40">
            <v>824</v>
          </cell>
          <cell r="F40">
            <v>1205</v>
          </cell>
        </row>
        <row r="41">
          <cell r="B41" t="str">
            <v>ICICI BANK</v>
          </cell>
          <cell r="C41">
            <v>35</v>
          </cell>
          <cell r="D41">
            <v>206</v>
          </cell>
          <cell r="E41">
            <v>1014</v>
          </cell>
          <cell r="F41">
            <v>1255</v>
          </cell>
        </row>
        <row r="42">
          <cell r="B42" t="str">
            <v>YES BANK</v>
          </cell>
          <cell r="C42">
            <v>0</v>
          </cell>
          <cell r="D42">
            <v>17</v>
          </cell>
          <cell r="E42">
            <v>80</v>
          </cell>
          <cell r="F42">
            <v>97</v>
          </cell>
        </row>
        <row r="43">
          <cell r="B43" t="str">
            <v>BANDHAN BANK</v>
          </cell>
          <cell r="C43">
            <v>0</v>
          </cell>
          <cell r="D43">
            <v>1</v>
          </cell>
          <cell r="E43">
            <v>9</v>
          </cell>
          <cell r="F43">
            <v>10</v>
          </cell>
        </row>
        <row r="44">
          <cell r="B44" t="str">
            <v>DCB BANK</v>
          </cell>
          <cell r="C44">
            <v>5</v>
          </cell>
          <cell r="D44">
            <v>1</v>
          </cell>
          <cell r="E44">
            <v>17</v>
          </cell>
          <cell r="F44">
            <v>23</v>
          </cell>
        </row>
        <row r="45">
          <cell r="B45" t="str">
            <v>IDFC FIRST BANK</v>
          </cell>
          <cell r="C45">
            <v>3</v>
          </cell>
          <cell r="D45">
            <v>27</v>
          </cell>
          <cell r="E45">
            <v>127</v>
          </cell>
          <cell r="F45">
            <v>157</v>
          </cell>
        </row>
        <row r="46">
          <cell r="B46" t="str">
            <v>KBS LOCAL AREA BANK</v>
          </cell>
          <cell r="C46">
            <v>2</v>
          </cell>
          <cell r="D46">
            <v>6</v>
          </cell>
          <cell r="E46">
            <v>2</v>
          </cell>
          <cell r="F46">
            <v>10</v>
          </cell>
        </row>
        <row r="47">
          <cell r="B47" t="str">
            <v>Total of Other Comm.Banks</v>
          </cell>
          <cell r="C47">
            <v>435</v>
          </cell>
          <cell r="D47">
            <v>1351</v>
          </cell>
          <cell r="E47">
            <v>4507</v>
          </cell>
          <cell r="F47">
            <v>6293</v>
          </cell>
        </row>
        <row r="48">
          <cell r="B48" t="str">
            <v>R R B 's</v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</row>
        <row r="49">
          <cell r="B49" t="str">
            <v>KARNATAKA GRAMEENA BANK</v>
          </cell>
          <cell r="C49">
            <v>57</v>
          </cell>
          <cell r="D49">
            <v>68</v>
          </cell>
          <cell r="E49">
            <v>47</v>
          </cell>
          <cell r="F49">
            <v>172</v>
          </cell>
        </row>
        <row r="50">
          <cell r="B50" t="str">
            <v>KARNATAKA VIKAS GRAMEENA BANK</v>
          </cell>
          <cell r="C50">
            <v>11</v>
          </cell>
          <cell r="D50">
            <v>19</v>
          </cell>
          <cell r="E50">
            <v>20</v>
          </cell>
          <cell r="F50">
            <v>50</v>
          </cell>
        </row>
        <row r="51">
          <cell r="B51" t="str">
            <v>Total of R R B 's</v>
          </cell>
          <cell r="C51">
            <v>68</v>
          </cell>
          <cell r="D51">
            <v>87</v>
          </cell>
          <cell r="E51">
            <v>67</v>
          </cell>
          <cell r="F51">
            <v>222</v>
          </cell>
        </row>
        <row r="52">
          <cell r="B52" t="str">
            <v>Grand Total (A+B+C+D)</v>
          </cell>
          <cell r="C52">
            <v>2098</v>
          </cell>
          <cell r="D52">
            <v>3447</v>
          </cell>
          <cell r="E52">
            <v>10928</v>
          </cell>
          <cell r="F52">
            <v>16473</v>
          </cell>
        </row>
        <row r="53">
          <cell r="B53" t="str">
            <v>Total (Comm.Banks) a+b+c</v>
          </cell>
          <cell r="C53">
            <v>2030</v>
          </cell>
          <cell r="D53">
            <v>3360</v>
          </cell>
          <cell r="E53">
            <v>10861</v>
          </cell>
          <cell r="F53">
            <v>16251</v>
          </cell>
        </row>
        <row r="54">
          <cell r="B54" t="str">
            <v>Co-Op Sector</v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</row>
        <row r="55">
          <cell r="B55" t="str">
            <v>KSCARD BK.LTD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B56" t="str">
            <v xml:space="preserve">K.S.COOP APEX BANK LTD </v>
          </cell>
          <cell r="C56">
            <v>50</v>
          </cell>
          <cell r="D56">
            <v>32</v>
          </cell>
          <cell r="E56">
            <v>86</v>
          </cell>
          <cell r="F56">
            <v>168</v>
          </cell>
        </row>
        <row r="57">
          <cell r="B57" t="str">
            <v>KSFC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B58" t="str">
            <v>Total of Co-Op Sector</v>
          </cell>
          <cell r="C58">
            <v>50</v>
          </cell>
          <cell r="D58">
            <v>32</v>
          </cell>
          <cell r="E58">
            <v>86</v>
          </cell>
          <cell r="F58">
            <v>168</v>
          </cell>
        </row>
        <row r="59">
          <cell r="B59" t="str">
            <v>Small Finance Bank</v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</row>
        <row r="60">
          <cell r="B60" t="str">
            <v>EQUITAS SMALL FIN. BANK</v>
          </cell>
          <cell r="C60">
            <v>3</v>
          </cell>
          <cell r="D60">
            <v>7</v>
          </cell>
          <cell r="E60">
            <v>29</v>
          </cell>
          <cell r="F60">
            <v>39</v>
          </cell>
        </row>
        <row r="61">
          <cell r="B61" t="str">
            <v>UJJIVAN SMALL FIN. BANK</v>
          </cell>
          <cell r="C61">
            <v>4</v>
          </cell>
          <cell r="D61">
            <v>30</v>
          </cell>
          <cell r="E61">
            <v>43</v>
          </cell>
          <cell r="F61">
            <v>77</v>
          </cell>
        </row>
        <row r="62">
          <cell r="B62" t="str">
            <v>SURYODAY SMALL FIN. BANK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ESAF SMALL FIN. BANK</v>
          </cell>
          <cell r="C63">
            <v>1</v>
          </cell>
          <cell r="D63">
            <v>9</v>
          </cell>
          <cell r="E63">
            <v>18</v>
          </cell>
          <cell r="F63">
            <v>28</v>
          </cell>
        </row>
        <row r="64">
          <cell r="B64" t="str">
            <v>JANA SMALL FIN. BANK</v>
          </cell>
          <cell r="C64">
            <v>0</v>
          </cell>
          <cell r="D64">
            <v>1</v>
          </cell>
          <cell r="E64">
            <v>10</v>
          </cell>
          <cell r="F64">
            <v>11</v>
          </cell>
        </row>
        <row r="65">
          <cell r="B65" t="str">
            <v>AU SMALL FIN.BANK</v>
          </cell>
          <cell r="C65">
            <v>0</v>
          </cell>
          <cell r="D65">
            <v>1</v>
          </cell>
          <cell r="E65">
            <v>25</v>
          </cell>
          <cell r="F65">
            <v>26</v>
          </cell>
        </row>
        <row r="66">
          <cell r="B66" t="str">
            <v>UTKARSH SMALL FIN. BANK</v>
          </cell>
          <cell r="C66">
            <v>0</v>
          </cell>
          <cell r="D66">
            <v>0</v>
          </cell>
          <cell r="E66">
            <v>10</v>
          </cell>
          <cell r="F66">
            <v>10</v>
          </cell>
        </row>
        <row r="67">
          <cell r="B67" t="str">
            <v>SHIVALIK SMALL FINANCE BANK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Total of Small Finance Bank</v>
          </cell>
          <cell r="C68">
            <v>8</v>
          </cell>
          <cell r="D68">
            <v>48</v>
          </cell>
          <cell r="E68">
            <v>135</v>
          </cell>
          <cell r="F68">
            <v>191</v>
          </cell>
        </row>
        <row r="69">
          <cell r="B69" t="str">
            <v>Payments bank</v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</row>
        <row r="70">
          <cell r="B70" t="str">
            <v>INDIA POST PAYMENTS BANK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AIRTEL PAYMENTS BANK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FINO PAYMENTS BANK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Total of Payments bank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Grand Total</v>
          </cell>
          <cell r="C74">
            <v>2156</v>
          </cell>
          <cell r="D74">
            <v>3527</v>
          </cell>
          <cell r="E74">
            <v>11149</v>
          </cell>
          <cell r="F74">
            <v>16832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J60"/>
  <sheetViews>
    <sheetView tabSelected="1" zoomScale="87" zoomScaleNormal="87" workbookViewId="0">
      <selection activeCell="C7" sqref="C7"/>
    </sheetView>
  </sheetViews>
  <sheetFormatPr defaultColWidth="9.6640625" defaultRowHeight="15.75" x14ac:dyDescent="0.25"/>
  <cols>
    <col min="1" max="1" width="4.6640625" style="2" customWidth="1"/>
    <col min="2" max="2" width="30.6640625" style="2" customWidth="1"/>
    <col min="3" max="3" width="21" style="2" customWidth="1"/>
    <col min="4" max="4" width="15.88671875" style="2" customWidth="1"/>
    <col min="5" max="5" width="23.109375" style="2" customWidth="1"/>
    <col min="6" max="244" width="9.6640625" style="1" customWidth="1"/>
  </cols>
  <sheetData>
    <row r="1" spans="1:244" ht="23.25" customHeight="1" x14ac:dyDescent="0.35">
      <c r="A1" s="15" t="s">
        <v>51</v>
      </c>
      <c r="B1" s="15"/>
      <c r="C1" s="15"/>
      <c r="D1" s="15"/>
      <c r="E1" s="15"/>
      <c r="F1" s="15"/>
      <c r="G1" s="15"/>
    </row>
    <row r="2" spans="1:244" ht="22.5" customHeight="1" x14ac:dyDescent="0.2">
      <c r="A2" s="16" t="s">
        <v>52</v>
      </c>
      <c r="B2" s="16"/>
      <c r="C2" s="16"/>
      <c r="D2" s="16"/>
      <c r="E2" s="16"/>
      <c r="F2" s="16"/>
      <c r="G2" s="16"/>
    </row>
    <row r="3" spans="1:244" ht="51" customHeight="1" x14ac:dyDescent="0.25">
      <c r="A3" s="3" t="s">
        <v>0</v>
      </c>
      <c r="B3" s="7" t="s">
        <v>53</v>
      </c>
      <c r="C3" s="9" t="s">
        <v>54</v>
      </c>
      <c r="D3" s="9"/>
      <c r="E3" s="9"/>
      <c r="F3" s="10"/>
      <c r="G3" s="10" t="s">
        <v>56</v>
      </c>
    </row>
    <row r="4" spans="1:244" ht="51" customHeight="1" x14ac:dyDescent="0.2">
      <c r="A4" s="7"/>
      <c r="B4" s="7"/>
      <c r="C4" s="8" t="s">
        <v>57</v>
      </c>
      <c r="D4" s="8" t="s">
        <v>58</v>
      </c>
      <c r="E4" s="8" t="s">
        <v>59</v>
      </c>
      <c r="F4" s="11" t="s">
        <v>55</v>
      </c>
      <c r="G4" s="10"/>
    </row>
    <row r="5" spans="1:244" x14ac:dyDescent="0.25">
      <c r="A5" s="5">
        <v>1</v>
      </c>
      <c r="B5" s="5" t="s">
        <v>1</v>
      </c>
      <c r="C5" s="5">
        <v>1655</v>
      </c>
      <c r="D5" s="5">
        <v>2218</v>
      </c>
      <c r="E5" s="6">
        <f>VLOOKUP(B5,[1]ATM!B$9:F$74,5,0)</f>
        <v>2535</v>
      </c>
      <c r="F5" s="12">
        <f>C5+D5+E5</f>
        <v>6408</v>
      </c>
      <c r="G5" s="12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spans="1:244" x14ac:dyDescent="0.25">
      <c r="A6" s="5">
        <v>2</v>
      </c>
      <c r="B6" s="5" t="s">
        <v>2</v>
      </c>
      <c r="C6" s="5">
        <v>1589</v>
      </c>
      <c r="D6" s="5">
        <v>2330</v>
      </c>
      <c r="E6" s="6">
        <f>VLOOKUP(B6,[1]ATM!B$9:F$74,5,0)</f>
        <v>4413</v>
      </c>
      <c r="F6" s="12">
        <f t="shared" ref="F6:F59" si="0">C6+D6+E6</f>
        <v>8332</v>
      </c>
      <c r="G6" s="1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spans="1:244" x14ac:dyDescent="0.25">
      <c r="A7" s="5">
        <v>3</v>
      </c>
      <c r="B7" s="5" t="s">
        <v>3</v>
      </c>
      <c r="C7" s="5">
        <v>765</v>
      </c>
      <c r="D7" s="5">
        <v>762</v>
      </c>
      <c r="E7" s="6">
        <f>VLOOKUP(B7,[1]ATM!B$9:F$74,5,0)</f>
        <v>863</v>
      </c>
      <c r="F7" s="12">
        <f t="shared" si="0"/>
        <v>2390</v>
      </c>
      <c r="G7" s="12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pans="1:244" x14ac:dyDescent="0.25">
      <c r="A8" s="5">
        <v>4</v>
      </c>
      <c r="B8" s="5" t="s">
        <v>4</v>
      </c>
      <c r="C8" s="5">
        <v>705</v>
      </c>
      <c r="D8" s="5">
        <v>1730</v>
      </c>
      <c r="E8" s="6">
        <f>VLOOKUP(B8,[1]ATM!B$9:F$74,5,0)</f>
        <v>1220</v>
      </c>
      <c r="F8" s="12">
        <f t="shared" si="0"/>
        <v>3655</v>
      </c>
      <c r="G8" s="12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</row>
    <row r="9" spans="1:244" x14ac:dyDescent="0.25">
      <c r="A9" s="5">
        <v>5</v>
      </c>
      <c r="B9" s="5" t="s">
        <v>5</v>
      </c>
      <c r="C9" s="5">
        <v>142</v>
      </c>
      <c r="D9" s="5">
        <v>291</v>
      </c>
      <c r="E9" s="6">
        <f>VLOOKUP(B9,[1]ATM!B$9:F$74,5,0)</f>
        <v>124</v>
      </c>
      <c r="F9" s="12">
        <f t="shared" si="0"/>
        <v>557</v>
      </c>
      <c r="G9" s="12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spans="1:244" x14ac:dyDescent="0.25">
      <c r="A10" s="5">
        <v>6</v>
      </c>
      <c r="B10" s="5" t="s">
        <v>6</v>
      </c>
      <c r="C10" s="5">
        <v>90</v>
      </c>
      <c r="D10" s="5">
        <v>20</v>
      </c>
      <c r="E10" s="6">
        <f>VLOOKUP(B10,[1]ATM!B$9:F$74,5,0)</f>
        <v>79</v>
      </c>
      <c r="F10" s="12">
        <f t="shared" si="0"/>
        <v>189</v>
      </c>
      <c r="G10" s="12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spans="1:244" x14ac:dyDescent="0.25">
      <c r="A11" s="5">
        <v>7</v>
      </c>
      <c r="B11" s="5" t="s">
        <v>7</v>
      </c>
      <c r="C11" s="5">
        <v>106</v>
      </c>
      <c r="D11" s="5">
        <v>33</v>
      </c>
      <c r="E11" s="6">
        <f>VLOOKUP(B11,[1]ATM!B$9:F$74,5,0)</f>
        <v>139</v>
      </c>
      <c r="F11" s="12">
        <f t="shared" si="0"/>
        <v>278</v>
      </c>
      <c r="G11" s="12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spans="1:244" x14ac:dyDescent="0.25">
      <c r="A12" s="5">
        <v>8</v>
      </c>
      <c r="B12" s="5" t="s">
        <v>8</v>
      </c>
      <c r="C12" s="5">
        <v>165</v>
      </c>
      <c r="D12" s="5">
        <v>121</v>
      </c>
      <c r="E12" s="6">
        <f>VLOOKUP(B12,[1]ATM!B$9:F$74,5,0)</f>
        <v>172</v>
      </c>
      <c r="F12" s="12">
        <f t="shared" si="0"/>
        <v>458</v>
      </c>
      <c r="G12" s="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spans="1:244" x14ac:dyDescent="0.25">
      <c r="A13" s="5">
        <v>9</v>
      </c>
      <c r="B13" s="5" t="s">
        <v>9</v>
      </c>
      <c r="C13" s="5">
        <v>224</v>
      </c>
      <c r="D13" s="5">
        <v>410</v>
      </c>
      <c r="E13" s="6">
        <f>VLOOKUP(B13,[1]ATM!B$9:F$74,5,0)</f>
        <v>195</v>
      </c>
      <c r="F13" s="12">
        <f t="shared" si="0"/>
        <v>829</v>
      </c>
      <c r="G13" s="12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spans="1:244" x14ac:dyDescent="0.25">
      <c r="A14" s="5">
        <v>10</v>
      </c>
      <c r="B14" s="5" t="s">
        <v>10</v>
      </c>
      <c r="C14" s="5">
        <v>145</v>
      </c>
      <c r="D14" s="5">
        <v>24</v>
      </c>
      <c r="E14" s="6">
        <f>VLOOKUP(B14,[1]ATM!B$9:F$74,5,0)</f>
        <v>142</v>
      </c>
      <c r="F14" s="12">
        <f t="shared" si="0"/>
        <v>311</v>
      </c>
      <c r="G14" s="12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 x14ac:dyDescent="0.25">
      <c r="A15" s="5">
        <v>11</v>
      </c>
      <c r="B15" s="5" t="s">
        <v>11</v>
      </c>
      <c r="C15" s="5">
        <v>13</v>
      </c>
      <c r="D15" s="5">
        <v>0</v>
      </c>
      <c r="E15" s="6">
        <f>VLOOKUP(B15,[1]ATM!B$9:F$74,5,0)</f>
        <v>11</v>
      </c>
      <c r="F15" s="12">
        <f t="shared" si="0"/>
        <v>24</v>
      </c>
      <c r="G15" s="12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x14ac:dyDescent="0.25">
      <c r="A16" s="5">
        <v>12</v>
      </c>
      <c r="B16" s="5" t="s">
        <v>12</v>
      </c>
      <c r="C16" s="5">
        <v>69</v>
      </c>
      <c r="D16" s="5">
        <v>56</v>
      </c>
      <c r="E16" s="6">
        <f>VLOOKUP(B16,[1]ATM!B$9:F$74,5,0)</f>
        <v>65</v>
      </c>
      <c r="F16" s="12">
        <f t="shared" si="0"/>
        <v>190</v>
      </c>
      <c r="G16" s="12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7" s="4" customFormat="1" x14ac:dyDescent="0.25">
      <c r="A17" s="5">
        <v>13</v>
      </c>
      <c r="B17" s="5" t="s">
        <v>13</v>
      </c>
      <c r="C17" s="5">
        <v>94</v>
      </c>
      <c r="D17" s="5">
        <v>16</v>
      </c>
      <c r="E17" s="6">
        <f>VLOOKUP(B17,[1]ATM!B$9:F$74,5,0)</f>
        <v>154</v>
      </c>
      <c r="F17" s="12">
        <f t="shared" si="0"/>
        <v>264</v>
      </c>
      <c r="G17" s="5"/>
    </row>
    <row r="18" spans="1:7" s="4" customFormat="1" x14ac:dyDescent="0.25">
      <c r="A18" s="5">
        <v>14</v>
      </c>
      <c r="B18" s="5" t="s">
        <v>14</v>
      </c>
      <c r="C18" s="5">
        <v>593</v>
      </c>
      <c r="D18" s="5">
        <v>138</v>
      </c>
      <c r="E18" s="6">
        <f>VLOOKUP(B18,[1]ATM!B$9:F$74,5,0)</f>
        <v>1134</v>
      </c>
      <c r="F18" s="12">
        <f t="shared" si="0"/>
        <v>1865</v>
      </c>
      <c r="G18" s="5"/>
    </row>
    <row r="19" spans="1:7" s="4" customFormat="1" x14ac:dyDescent="0.25">
      <c r="A19" s="5">
        <v>15</v>
      </c>
      <c r="B19" s="5" t="s">
        <v>15</v>
      </c>
      <c r="C19" s="5">
        <v>206</v>
      </c>
      <c r="D19" s="5">
        <v>281</v>
      </c>
      <c r="E19" s="6">
        <f>VLOOKUP(B19,[1]ATM!B$9:F$74,5,0)</f>
        <v>322</v>
      </c>
      <c r="F19" s="12">
        <f t="shared" si="0"/>
        <v>809</v>
      </c>
      <c r="G19" s="5"/>
    </row>
    <row r="20" spans="1:7" s="4" customFormat="1" x14ac:dyDescent="0.25">
      <c r="A20" s="5">
        <v>16</v>
      </c>
      <c r="B20" s="5" t="s">
        <v>16</v>
      </c>
      <c r="C20" s="5">
        <v>54</v>
      </c>
      <c r="D20" s="5">
        <v>22</v>
      </c>
      <c r="E20" s="6">
        <f>VLOOKUP(B20,[1]ATM!B$9:F$74,5,0)</f>
        <v>45</v>
      </c>
      <c r="F20" s="12">
        <f t="shared" si="0"/>
        <v>121</v>
      </c>
      <c r="G20" s="5"/>
    </row>
    <row r="21" spans="1:7" s="4" customFormat="1" x14ac:dyDescent="0.25">
      <c r="A21" s="5">
        <v>17</v>
      </c>
      <c r="B21" s="5" t="s">
        <v>17</v>
      </c>
      <c r="C21" s="5">
        <v>52</v>
      </c>
      <c r="D21" s="5">
        <v>0</v>
      </c>
      <c r="E21" s="6">
        <f>VLOOKUP(B21,[1]ATM!B$9:F$74,5,0)</f>
        <v>71</v>
      </c>
      <c r="F21" s="12">
        <f t="shared" si="0"/>
        <v>123</v>
      </c>
      <c r="G21" s="5"/>
    </row>
    <row r="22" spans="1:7" s="4" customFormat="1" x14ac:dyDescent="0.25">
      <c r="A22" s="5">
        <v>18</v>
      </c>
      <c r="B22" s="5" t="s">
        <v>18</v>
      </c>
      <c r="C22" s="5">
        <v>14</v>
      </c>
      <c r="D22" s="5">
        <v>0</v>
      </c>
      <c r="E22" s="6">
        <f>VLOOKUP(B22,[1]ATM!B$9:F$74,5,0)</f>
        <v>15</v>
      </c>
      <c r="F22" s="12">
        <f t="shared" si="0"/>
        <v>29</v>
      </c>
      <c r="G22" s="5"/>
    </row>
    <row r="23" spans="1:7" s="4" customFormat="1" x14ac:dyDescent="0.25">
      <c r="A23" s="5">
        <v>19</v>
      </c>
      <c r="B23" s="5" t="s">
        <v>19</v>
      </c>
      <c r="C23" s="5">
        <v>124</v>
      </c>
      <c r="D23" s="5">
        <v>0</v>
      </c>
      <c r="E23" s="6">
        <f>VLOOKUP(B23,[1]ATM!B$9:F$74,5,0)</f>
        <v>112</v>
      </c>
      <c r="F23" s="12">
        <f t="shared" si="0"/>
        <v>236</v>
      </c>
      <c r="G23" s="5"/>
    </row>
    <row r="24" spans="1:7" s="4" customFormat="1" x14ac:dyDescent="0.25">
      <c r="A24" s="5">
        <v>20</v>
      </c>
      <c r="B24" s="5" t="s">
        <v>20</v>
      </c>
      <c r="C24" s="5">
        <v>13</v>
      </c>
      <c r="D24" s="5">
        <v>0</v>
      </c>
      <c r="E24" s="6">
        <f>VLOOKUP(B24,[1]ATM!B$9:F$74,5,0)</f>
        <v>5</v>
      </c>
      <c r="F24" s="12">
        <f t="shared" si="0"/>
        <v>18</v>
      </c>
      <c r="G24" s="5"/>
    </row>
    <row r="25" spans="1:7" s="4" customFormat="1" x14ac:dyDescent="0.25">
      <c r="A25" s="5">
        <v>21</v>
      </c>
      <c r="B25" s="5" t="s">
        <v>21</v>
      </c>
      <c r="C25" s="5">
        <v>53</v>
      </c>
      <c r="D25" s="5">
        <v>14</v>
      </c>
      <c r="E25" s="6">
        <f>VLOOKUP(B25,[1]ATM!B$9:F$74,5,0)</f>
        <v>97</v>
      </c>
      <c r="F25" s="12">
        <f t="shared" si="0"/>
        <v>164</v>
      </c>
      <c r="G25" s="5"/>
    </row>
    <row r="26" spans="1:7" s="4" customFormat="1" x14ac:dyDescent="0.25">
      <c r="A26" s="5">
        <v>22</v>
      </c>
      <c r="B26" s="5" t="s">
        <v>22</v>
      </c>
      <c r="C26" s="5">
        <v>50</v>
      </c>
      <c r="D26" s="5">
        <v>0</v>
      </c>
      <c r="E26" s="6">
        <f>VLOOKUP(B26,[1]ATM!B$9:F$74,5,0)</f>
        <v>69</v>
      </c>
      <c r="F26" s="12">
        <f t="shared" si="0"/>
        <v>119</v>
      </c>
      <c r="G26" s="5"/>
    </row>
    <row r="27" spans="1:7" s="4" customFormat="1" x14ac:dyDescent="0.25">
      <c r="A27" s="5">
        <v>23</v>
      </c>
      <c r="B27" s="5" t="s">
        <v>23</v>
      </c>
      <c r="C27" s="5">
        <v>60</v>
      </c>
      <c r="D27" s="5">
        <v>1193</v>
      </c>
      <c r="E27" s="6">
        <f>VLOOKUP(B27,[1]ATM!B$9:F$74,5,0)</f>
        <v>42</v>
      </c>
      <c r="F27" s="12">
        <f t="shared" si="0"/>
        <v>1295</v>
      </c>
      <c r="G27" s="5"/>
    </row>
    <row r="28" spans="1:7" s="4" customFormat="1" x14ac:dyDescent="0.25">
      <c r="A28" s="5">
        <v>24</v>
      </c>
      <c r="B28" s="5" t="s">
        <v>24</v>
      </c>
      <c r="C28" s="5">
        <v>60</v>
      </c>
      <c r="D28" s="5">
        <v>0</v>
      </c>
      <c r="E28" s="6">
        <f>VLOOKUP(B28,[1]ATM!B$9:F$74,5,0)</f>
        <v>71</v>
      </c>
      <c r="F28" s="12">
        <f t="shared" si="0"/>
        <v>131</v>
      </c>
      <c r="G28" s="5"/>
    </row>
    <row r="29" spans="1:7" s="4" customFormat="1" x14ac:dyDescent="0.25">
      <c r="A29" s="5">
        <v>25</v>
      </c>
      <c r="B29" s="5" t="s">
        <v>25</v>
      </c>
      <c r="C29" s="5">
        <v>22</v>
      </c>
      <c r="D29" s="5">
        <v>0</v>
      </c>
      <c r="E29" s="6">
        <f>VLOOKUP(B29,[1]ATM!B$9:F$74,5,0)</f>
        <v>30</v>
      </c>
      <c r="F29" s="12">
        <f t="shared" si="0"/>
        <v>52</v>
      </c>
      <c r="G29" s="5"/>
    </row>
    <row r="30" spans="1:7" s="4" customFormat="1" x14ac:dyDescent="0.25">
      <c r="A30" s="5">
        <v>26</v>
      </c>
      <c r="B30" s="5" t="s">
        <v>26</v>
      </c>
      <c r="C30" s="5">
        <v>129</v>
      </c>
      <c r="D30" s="5">
        <v>9745</v>
      </c>
      <c r="E30" s="6">
        <f>VLOOKUP(B30,[1]ATM!B$9:F$74,5,0)</f>
        <v>179</v>
      </c>
      <c r="F30" s="12">
        <f t="shared" si="0"/>
        <v>10053</v>
      </c>
      <c r="G30" s="5"/>
    </row>
    <row r="31" spans="1:7" s="4" customFormat="1" x14ac:dyDescent="0.25">
      <c r="A31" s="5">
        <v>27</v>
      </c>
      <c r="B31" s="5" t="s">
        <v>27</v>
      </c>
      <c r="C31" s="5">
        <v>511</v>
      </c>
      <c r="D31" s="5">
        <v>404</v>
      </c>
      <c r="E31" s="6">
        <f>VLOOKUP(B31,[1]ATM!B$9:F$74,5,0)</f>
        <v>1190</v>
      </c>
      <c r="F31" s="12">
        <f t="shared" si="0"/>
        <v>2105</v>
      </c>
      <c r="G31" s="5"/>
    </row>
    <row r="32" spans="1:7" s="4" customFormat="1" x14ac:dyDescent="0.25">
      <c r="A32" s="5">
        <v>28</v>
      </c>
      <c r="B32" s="5" t="s">
        <v>28</v>
      </c>
      <c r="C32" s="5">
        <v>352</v>
      </c>
      <c r="D32" s="5">
        <v>3531</v>
      </c>
      <c r="E32" s="6">
        <f>VLOOKUP(B32,[1]ATM!B$9:F$74,5,0)</f>
        <v>1205</v>
      </c>
      <c r="F32" s="12">
        <f t="shared" si="0"/>
        <v>5088</v>
      </c>
      <c r="G32" s="5"/>
    </row>
    <row r="33" spans="1:7" s="4" customFormat="1" x14ac:dyDescent="0.25">
      <c r="A33" s="5">
        <v>29</v>
      </c>
      <c r="B33" s="5" t="s">
        <v>29</v>
      </c>
      <c r="C33" s="5">
        <v>432</v>
      </c>
      <c r="D33" s="5">
        <v>9</v>
      </c>
      <c r="E33" s="6">
        <f>VLOOKUP(B33,[1]ATM!B$9:F$74,5,0)</f>
        <v>1255</v>
      </c>
      <c r="F33" s="12">
        <f t="shared" si="0"/>
        <v>1696</v>
      </c>
      <c r="G33" s="5"/>
    </row>
    <row r="34" spans="1:7" s="4" customFormat="1" x14ac:dyDescent="0.25">
      <c r="A34" s="5">
        <v>30</v>
      </c>
      <c r="B34" s="5" t="s">
        <v>30</v>
      </c>
      <c r="C34" s="5">
        <v>82</v>
      </c>
      <c r="D34" s="5">
        <v>34453</v>
      </c>
      <c r="E34" s="6">
        <f>VLOOKUP(B34,[1]ATM!B$9:F$74,5,0)</f>
        <v>97</v>
      </c>
      <c r="F34" s="12">
        <f t="shared" si="0"/>
        <v>34632</v>
      </c>
      <c r="G34" s="5"/>
    </row>
    <row r="35" spans="1:7" s="4" customFormat="1" x14ac:dyDescent="0.25">
      <c r="A35" s="5">
        <v>31</v>
      </c>
      <c r="B35" s="5" t="s">
        <v>31</v>
      </c>
      <c r="C35" s="5">
        <v>171</v>
      </c>
      <c r="D35" s="5">
        <v>0</v>
      </c>
      <c r="E35" s="6">
        <f>VLOOKUP(B35,[1]ATM!B$9:F$74,5,0)</f>
        <v>10</v>
      </c>
      <c r="F35" s="12">
        <f t="shared" si="0"/>
        <v>181</v>
      </c>
      <c r="G35" s="5"/>
    </row>
    <row r="36" spans="1:7" s="4" customFormat="1" x14ac:dyDescent="0.25">
      <c r="A36" s="5">
        <v>32</v>
      </c>
      <c r="B36" s="5" t="s">
        <v>32</v>
      </c>
      <c r="C36" s="5">
        <v>27</v>
      </c>
      <c r="D36" s="5">
        <v>0</v>
      </c>
      <c r="E36" s="6">
        <f>VLOOKUP(B36,[1]ATM!B$9:F$74,5,0)</f>
        <v>23</v>
      </c>
      <c r="F36" s="12">
        <f t="shared" si="0"/>
        <v>50</v>
      </c>
      <c r="G36" s="5"/>
    </row>
    <row r="37" spans="1:7" s="4" customFormat="1" x14ac:dyDescent="0.25">
      <c r="A37" s="5">
        <v>33</v>
      </c>
      <c r="B37" s="5" t="s">
        <v>33</v>
      </c>
      <c r="C37" s="5">
        <v>119</v>
      </c>
      <c r="D37" s="5">
        <v>360</v>
      </c>
      <c r="E37" s="6">
        <f>VLOOKUP(B37,[1]ATM!B$9:F$74,5,0)</f>
        <v>157</v>
      </c>
      <c r="F37" s="12">
        <f t="shared" si="0"/>
        <v>636</v>
      </c>
      <c r="G37" s="5"/>
    </row>
    <row r="38" spans="1:7" s="4" customFormat="1" x14ac:dyDescent="0.25">
      <c r="A38" s="5">
        <v>34</v>
      </c>
      <c r="B38" s="5" t="s">
        <v>34</v>
      </c>
      <c r="C38" s="5">
        <v>13</v>
      </c>
      <c r="D38" s="5">
        <v>11</v>
      </c>
      <c r="E38" s="6">
        <f>VLOOKUP(B38,[1]ATM!B$9:F$74,5,0)</f>
        <v>10</v>
      </c>
      <c r="F38" s="12">
        <f t="shared" si="0"/>
        <v>34</v>
      </c>
      <c r="G38" s="5"/>
    </row>
    <row r="39" spans="1:7" s="14" customFormat="1" ht="21" x14ac:dyDescent="0.35">
      <c r="A39" s="13"/>
      <c r="B39" s="13" t="s">
        <v>60</v>
      </c>
      <c r="C39" s="13">
        <f>SUM(C5:C38)</f>
        <v>8899</v>
      </c>
      <c r="D39" s="13">
        <f t="shared" ref="D39:E39" si="1">SUM(D5:D38)</f>
        <v>58172</v>
      </c>
      <c r="E39" s="13">
        <f t="shared" si="1"/>
        <v>16251</v>
      </c>
      <c r="F39" s="13">
        <f>SUM(F5:F38)</f>
        <v>83322</v>
      </c>
      <c r="G39" s="13"/>
    </row>
    <row r="40" spans="1:7" s="4" customFormat="1" x14ac:dyDescent="0.25">
      <c r="A40" s="5">
        <v>35</v>
      </c>
      <c r="B40" s="5" t="s">
        <v>35</v>
      </c>
      <c r="C40" s="5">
        <v>1122</v>
      </c>
      <c r="D40" s="5">
        <v>1615</v>
      </c>
      <c r="E40" s="6">
        <f>VLOOKUP(B40,[1]ATM!B$9:F$74,5,0)</f>
        <v>172</v>
      </c>
      <c r="F40" s="12">
        <f t="shared" si="0"/>
        <v>2909</v>
      </c>
      <c r="G40" s="5"/>
    </row>
    <row r="41" spans="1:7" s="4" customFormat="1" x14ac:dyDescent="0.25">
      <c r="A41" s="5">
        <v>36</v>
      </c>
      <c r="B41" s="5" t="s">
        <v>36</v>
      </c>
      <c r="C41" s="5">
        <v>629</v>
      </c>
      <c r="D41" s="5">
        <v>690</v>
      </c>
      <c r="E41" s="6">
        <f>VLOOKUP(B41,[1]ATM!B$9:F$74,5,0)</f>
        <v>50</v>
      </c>
      <c r="F41" s="12">
        <f t="shared" si="0"/>
        <v>1369</v>
      </c>
      <c r="G41" s="5"/>
    </row>
    <row r="42" spans="1:7" s="14" customFormat="1" ht="21" x14ac:dyDescent="0.35">
      <c r="A42" s="13"/>
      <c r="B42" s="13" t="s">
        <v>61</v>
      </c>
      <c r="C42" s="13">
        <f>SUM(C40:C41)</f>
        <v>1751</v>
      </c>
      <c r="D42" s="13">
        <f t="shared" ref="D42:F42" si="2">SUM(D40:D41)</f>
        <v>2305</v>
      </c>
      <c r="E42" s="13">
        <f t="shared" si="2"/>
        <v>222</v>
      </c>
      <c r="F42" s="13">
        <f t="shared" si="2"/>
        <v>4278</v>
      </c>
      <c r="G42" s="13"/>
    </row>
    <row r="43" spans="1:7" s="4" customFormat="1" x14ac:dyDescent="0.25">
      <c r="A43" s="5">
        <v>37</v>
      </c>
      <c r="B43" s="5" t="s">
        <v>37</v>
      </c>
      <c r="C43" s="5">
        <v>208</v>
      </c>
      <c r="D43" s="5">
        <v>0</v>
      </c>
      <c r="E43" s="6">
        <f>VLOOKUP(B43,[1]ATM!B$9:F$74,5,0)</f>
        <v>0</v>
      </c>
      <c r="F43" s="12">
        <f t="shared" si="0"/>
        <v>208</v>
      </c>
      <c r="G43" s="5"/>
    </row>
    <row r="44" spans="1:7" s="4" customFormat="1" x14ac:dyDescent="0.25">
      <c r="A44" s="5">
        <v>38</v>
      </c>
      <c r="B44" s="5" t="s">
        <v>38</v>
      </c>
      <c r="C44" s="5">
        <v>999</v>
      </c>
      <c r="D44" s="5">
        <v>0</v>
      </c>
      <c r="E44" s="6">
        <f>VLOOKUP(B44,[1]ATM!B$9:F$74,5,0)</f>
        <v>168</v>
      </c>
      <c r="F44" s="12">
        <f t="shared" si="0"/>
        <v>1167</v>
      </c>
      <c r="G44" s="5"/>
    </row>
    <row r="45" spans="1:7" s="4" customFormat="1" x14ac:dyDescent="0.25">
      <c r="A45" s="5">
        <v>39</v>
      </c>
      <c r="B45" s="5" t="s">
        <v>39</v>
      </c>
      <c r="C45" s="5">
        <v>30</v>
      </c>
      <c r="D45" s="5">
        <v>0</v>
      </c>
      <c r="E45" s="6">
        <f>VLOOKUP(B45,[1]ATM!B$9:F$74,5,0)</f>
        <v>0</v>
      </c>
      <c r="F45" s="12">
        <f t="shared" si="0"/>
        <v>30</v>
      </c>
      <c r="G45" s="5"/>
    </row>
    <row r="46" spans="1:7" s="14" customFormat="1" ht="21" x14ac:dyDescent="0.35">
      <c r="A46" s="13"/>
      <c r="B46" s="13" t="s">
        <v>62</v>
      </c>
      <c r="C46" s="13">
        <f>SUM(C43:C45)</f>
        <v>1237</v>
      </c>
      <c r="D46" s="13">
        <f t="shared" ref="D46:F46" si="3">SUM(D43:D45)</f>
        <v>0</v>
      </c>
      <c r="E46" s="13">
        <f t="shared" si="3"/>
        <v>168</v>
      </c>
      <c r="F46" s="13">
        <f t="shared" si="3"/>
        <v>1405</v>
      </c>
      <c r="G46" s="13"/>
    </row>
    <row r="47" spans="1:7" s="4" customFormat="1" x14ac:dyDescent="0.25">
      <c r="A47" s="5">
        <v>40</v>
      </c>
      <c r="B47" s="5" t="s">
        <v>40</v>
      </c>
      <c r="C47" s="5">
        <v>124</v>
      </c>
      <c r="D47" s="5">
        <v>0</v>
      </c>
      <c r="E47" s="6">
        <f>VLOOKUP(B47,[1]ATM!B$9:F$74,5,0)</f>
        <v>39</v>
      </c>
      <c r="F47" s="12">
        <f t="shared" si="0"/>
        <v>163</v>
      </c>
      <c r="G47" s="5"/>
    </row>
    <row r="48" spans="1:7" s="4" customFormat="1" x14ac:dyDescent="0.25">
      <c r="A48" s="5">
        <v>41</v>
      </c>
      <c r="B48" s="5" t="s">
        <v>41</v>
      </c>
      <c r="C48" s="5">
        <v>94</v>
      </c>
      <c r="D48" s="5">
        <v>0</v>
      </c>
      <c r="E48" s="6">
        <f>VLOOKUP(B48,[1]ATM!B$9:F$74,5,0)</f>
        <v>77</v>
      </c>
      <c r="F48" s="12">
        <f t="shared" si="0"/>
        <v>171</v>
      </c>
      <c r="G48" s="5"/>
    </row>
    <row r="49" spans="1:7" s="4" customFormat="1" x14ac:dyDescent="0.25">
      <c r="A49" s="5">
        <v>42</v>
      </c>
      <c r="B49" s="5" t="s">
        <v>42</v>
      </c>
      <c r="C49" s="5">
        <v>104</v>
      </c>
      <c r="D49" s="5">
        <v>8</v>
      </c>
      <c r="E49" s="6">
        <f>VLOOKUP(B49,[1]ATM!B$9:F$74,5,0)</f>
        <v>0</v>
      </c>
      <c r="F49" s="12">
        <f t="shared" si="0"/>
        <v>112</v>
      </c>
      <c r="G49" s="5"/>
    </row>
    <row r="50" spans="1:7" s="4" customFormat="1" x14ac:dyDescent="0.25">
      <c r="A50" s="5">
        <v>43</v>
      </c>
      <c r="B50" s="5" t="s">
        <v>43</v>
      </c>
      <c r="C50" s="5">
        <v>39</v>
      </c>
      <c r="D50" s="5">
        <v>148</v>
      </c>
      <c r="E50" s="6">
        <f>VLOOKUP(B50,[1]ATM!B$9:F$74,5,0)</f>
        <v>28</v>
      </c>
      <c r="F50" s="12">
        <f t="shared" si="0"/>
        <v>215</v>
      </c>
      <c r="G50" s="5"/>
    </row>
    <row r="51" spans="1:7" s="4" customFormat="1" x14ac:dyDescent="0.25">
      <c r="A51" s="5">
        <v>44</v>
      </c>
      <c r="B51" s="5" t="s">
        <v>44</v>
      </c>
      <c r="C51" s="5">
        <v>60</v>
      </c>
      <c r="D51" s="5">
        <v>2</v>
      </c>
      <c r="E51" s="6">
        <f>VLOOKUP(B51,[1]ATM!B$9:F$74,5,0)</f>
        <v>11</v>
      </c>
      <c r="F51" s="12">
        <f t="shared" si="0"/>
        <v>73</v>
      </c>
      <c r="G51" s="5"/>
    </row>
    <row r="52" spans="1:7" s="4" customFormat="1" x14ac:dyDescent="0.25">
      <c r="A52" s="5">
        <v>45</v>
      </c>
      <c r="B52" s="5" t="s">
        <v>45</v>
      </c>
      <c r="C52" s="5">
        <v>113</v>
      </c>
      <c r="D52" s="5">
        <v>0</v>
      </c>
      <c r="E52" s="6">
        <f>VLOOKUP(B52,[1]ATM!B$9:F$74,5,0)</f>
        <v>26</v>
      </c>
      <c r="F52" s="12">
        <f t="shared" si="0"/>
        <v>139</v>
      </c>
      <c r="G52" s="5"/>
    </row>
    <row r="53" spans="1:7" s="4" customFormat="1" x14ac:dyDescent="0.25">
      <c r="A53" s="5">
        <v>46</v>
      </c>
      <c r="B53" s="5" t="s">
        <v>46</v>
      </c>
      <c r="C53" s="5">
        <v>10</v>
      </c>
      <c r="D53" s="5">
        <v>0</v>
      </c>
      <c r="E53" s="6">
        <f>VLOOKUP(B53,[1]ATM!B$9:F$74,5,0)</f>
        <v>10</v>
      </c>
      <c r="F53" s="12">
        <f t="shared" si="0"/>
        <v>20</v>
      </c>
      <c r="G53" s="5"/>
    </row>
    <row r="54" spans="1:7" s="4" customFormat="1" x14ac:dyDescent="0.25">
      <c r="A54" s="5">
        <v>47</v>
      </c>
      <c r="B54" s="5" t="s">
        <v>47</v>
      </c>
      <c r="C54" s="5">
        <v>1</v>
      </c>
      <c r="D54" s="5">
        <v>0</v>
      </c>
      <c r="E54" s="6">
        <f>VLOOKUP(B54,[1]ATM!B$9:F$74,5,0)</f>
        <v>0</v>
      </c>
      <c r="F54" s="12">
        <f t="shared" si="0"/>
        <v>1</v>
      </c>
      <c r="G54" s="5"/>
    </row>
    <row r="55" spans="1:7" s="14" customFormat="1" ht="21" x14ac:dyDescent="0.35">
      <c r="A55" s="13"/>
      <c r="B55" s="13" t="s">
        <v>63</v>
      </c>
      <c r="C55" s="13">
        <f>SUM(C47:C54)</f>
        <v>545</v>
      </c>
      <c r="D55" s="13">
        <f t="shared" ref="D55:F55" si="4">SUM(D47:D54)</f>
        <v>158</v>
      </c>
      <c r="E55" s="13">
        <f t="shared" si="4"/>
        <v>191</v>
      </c>
      <c r="F55" s="13">
        <f t="shared" si="4"/>
        <v>894</v>
      </c>
      <c r="G55" s="13"/>
    </row>
    <row r="56" spans="1:7" s="4" customFormat="1" x14ac:dyDescent="0.25">
      <c r="A56" s="5">
        <v>48</v>
      </c>
      <c r="B56" s="5" t="s">
        <v>48</v>
      </c>
      <c r="C56" s="5">
        <v>31</v>
      </c>
      <c r="D56" s="5">
        <v>9706</v>
      </c>
      <c r="E56" s="6">
        <f>VLOOKUP(B56,[1]ATM!B$9:F$74,5,0)</f>
        <v>0</v>
      </c>
      <c r="F56" s="12">
        <f t="shared" si="0"/>
        <v>9737</v>
      </c>
      <c r="G56" s="5"/>
    </row>
    <row r="57" spans="1:7" s="4" customFormat="1" x14ac:dyDescent="0.25">
      <c r="A57" s="5">
        <v>49</v>
      </c>
      <c r="B57" s="5" t="s">
        <v>49</v>
      </c>
      <c r="C57" s="5">
        <v>0</v>
      </c>
      <c r="D57" s="5">
        <v>20555</v>
      </c>
      <c r="E57" s="6">
        <f>VLOOKUP(B57,[1]ATM!B$9:F$74,5,0)</f>
        <v>0</v>
      </c>
      <c r="F57" s="12">
        <f t="shared" si="0"/>
        <v>20555</v>
      </c>
      <c r="G57" s="5"/>
    </row>
    <row r="58" spans="1:7" s="4" customFormat="1" x14ac:dyDescent="0.25">
      <c r="A58" s="5">
        <v>50</v>
      </c>
      <c r="B58" s="5" t="s">
        <v>50</v>
      </c>
      <c r="C58" s="5">
        <v>0</v>
      </c>
      <c r="D58" s="5">
        <v>22566</v>
      </c>
      <c r="E58" s="6">
        <f>VLOOKUP(B58,[1]ATM!B$9:F$74,5,0)</f>
        <v>0</v>
      </c>
      <c r="F58" s="12">
        <f t="shared" si="0"/>
        <v>22566</v>
      </c>
      <c r="G58" s="5"/>
    </row>
    <row r="59" spans="1:7" s="14" customFormat="1" ht="21" x14ac:dyDescent="0.35">
      <c r="A59" s="13"/>
      <c r="B59" s="13" t="s">
        <v>64</v>
      </c>
      <c r="C59" s="13">
        <f>SUM(C56:C58)</f>
        <v>31</v>
      </c>
      <c r="D59" s="13">
        <f t="shared" ref="D59:E59" si="5">SUM(D56:D58)</f>
        <v>52827</v>
      </c>
      <c r="E59" s="13">
        <f>SUM(E56:E58)</f>
        <v>0</v>
      </c>
      <c r="F59" s="12">
        <f t="shared" si="0"/>
        <v>52858</v>
      </c>
      <c r="G59" s="13"/>
    </row>
    <row r="60" spans="1:7" s="14" customFormat="1" ht="21" x14ac:dyDescent="0.35">
      <c r="A60" s="13"/>
      <c r="B60" s="13" t="s">
        <v>65</v>
      </c>
      <c r="C60" s="13">
        <f>SUM(C59+C55+C46+C39+C42)</f>
        <v>12463</v>
      </c>
      <c r="D60" s="13">
        <f t="shared" ref="D60:F60" si="6">SUM(D59+D55+D46+D39+D42)</f>
        <v>113462</v>
      </c>
      <c r="E60" s="13">
        <f t="shared" si="6"/>
        <v>16832</v>
      </c>
      <c r="F60" s="13">
        <f t="shared" si="6"/>
        <v>142757</v>
      </c>
      <c r="G60" s="13"/>
    </row>
  </sheetData>
  <mergeCells count="3">
    <mergeCell ref="C3:E3"/>
    <mergeCell ref="A1:G1"/>
    <mergeCell ref="A2:G2"/>
  </mergeCells>
  <printOptions horizontalCentered="1" verticalCentered="1"/>
  <pageMargins left="0.55118110236220497" right="0.31496062992126" top="0.118110236220472" bottom="0.118110236220472" header="0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Banking Outlet</vt:lpstr>
    </vt:vector>
  </TitlesOfParts>
  <Company>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VIKAS</cp:lastModifiedBy>
  <cp:lastPrinted>2024-11-04T07:30:13Z</cp:lastPrinted>
  <dcterms:created xsi:type="dcterms:W3CDTF">2013-06-28T06:52:05Z</dcterms:created>
  <dcterms:modified xsi:type="dcterms:W3CDTF">2025-04-22T13:35:48Z</dcterms:modified>
</cp:coreProperties>
</file>